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 SHEET" sheetId="1" r:id="rId1"/>
    <sheet name="PACKING LIST" sheetId="2" r:id="rId2"/>
  </sheets>
  <calcPr calcId="191029"/>
</workbook>
</file>

<file path=xl/calcChain.xml><?xml version="1.0" encoding="utf-8"?>
<calcChain xmlns="http://schemas.openxmlformats.org/spreadsheetml/2006/main">
  <c r="J15" i="2" l="1"/>
  <c r="A15" i="2"/>
  <c r="K15" i="2"/>
  <c r="L15" i="2"/>
  <c r="J14" i="2"/>
  <c r="A14" i="2"/>
  <c r="K14" i="2"/>
  <c r="L14" i="2"/>
  <c r="J13" i="2"/>
  <c r="A13" i="2"/>
  <c r="K13" i="2"/>
  <c r="J12" i="2"/>
  <c r="A12" i="2"/>
  <c r="K12" i="2"/>
  <c r="L12" i="2"/>
  <c r="J11" i="2"/>
  <c r="A11" i="2"/>
  <c r="K11" i="2"/>
  <c r="L10" i="2"/>
  <c r="K10" i="2"/>
  <c r="E20" i="2"/>
  <c r="J10" i="2"/>
  <c r="J18" i="1"/>
  <c r="A18" i="1"/>
  <c r="K18" i="1"/>
  <c r="L18" i="1"/>
  <c r="J17" i="1"/>
  <c r="A17" i="1"/>
  <c r="K17" i="1"/>
  <c r="L17" i="1"/>
  <c r="K16" i="1"/>
  <c r="L16" i="1"/>
  <c r="J16" i="1"/>
  <c r="A16" i="1"/>
  <c r="J15" i="1"/>
  <c r="A15" i="1"/>
  <c r="K15" i="1"/>
  <c r="L15" i="1"/>
  <c r="J14" i="1"/>
  <c r="A14" i="1"/>
  <c r="K14" i="1"/>
  <c r="L14" i="1"/>
  <c r="K13" i="1"/>
  <c r="L13" i="1"/>
  <c r="J13" i="1"/>
  <c r="H21" i="2"/>
  <c r="G21" i="2"/>
  <c r="F21" i="2"/>
  <c r="E21" i="2"/>
  <c r="L13" i="2"/>
  <c r="I21" i="2"/>
  <c r="E22" i="2"/>
  <c r="L11" i="2"/>
  <c r="L16" i="2"/>
  <c r="D4" i="2"/>
  <c r="F20" i="2"/>
  <c r="F22" i="2"/>
  <c r="H20" i="2"/>
  <c r="H22" i="2"/>
  <c r="G20" i="2"/>
  <c r="G22" i="2"/>
  <c r="L19" i="1"/>
  <c r="D9" i="1"/>
  <c r="I20" i="2"/>
  <c r="I22" i="2"/>
  <c r="K19" i="1"/>
  <c r="K16" i="2"/>
  <c r="J20" i="2"/>
  <c r="J21" i="2"/>
  <c r="I5" i="2"/>
  <c r="I7" i="2"/>
  <c r="K7" i="2"/>
  <c r="I6" i="2"/>
  <c r="K6" i="2"/>
  <c r="I4" i="2"/>
  <c r="K5" i="2"/>
  <c r="J22" i="2"/>
</calcChain>
</file>

<file path=xl/sharedStrings.xml><?xml version="1.0" encoding="utf-8"?>
<sst xmlns="http://schemas.openxmlformats.org/spreadsheetml/2006/main" count="89" uniqueCount="37">
  <si>
    <r>
      <rPr>
        <sz val="12"/>
        <color indexed="8"/>
        <rFont val="Times New Roman"/>
      </rPr>
      <t>STYLE#</t>
    </r>
    <r>
      <rPr>
        <sz val="12"/>
        <color indexed="8"/>
        <rFont val="宋体"/>
      </rPr>
      <t>：</t>
    </r>
  </si>
  <si>
    <t>BFT-36013</t>
  </si>
  <si>
    <t>DESCRIPTION:</t>
  </si>
  <si>
    <t>Men's 60% cotton 40% polyester knitted t-shirt</t>
  </si>
  <si>
    <t xml:space="preserve">QUANTITY: </t>
  </si>
  <si>
    <t>PIECES</t>
  </si>
  <si>
    <t>CTNS</t>
  </si>
  <si>
    <t>CTN</t>
  </si>
  <si>
    <t>COLOR</t>
  </si>
  <si>
    <t>SIZE</t>
  </si>
  <si>
    <t>QTY</t>
  </si>
  <si>
    <t>TOTAL</t>
  </si>
  <si>
    <t>TTLQTY</t>
  </si>
  <si>
    <t>FROM</t>
  </si>
  <si>
    <t>TO</t>
  </si>
  <si>
    <t>S</t>
  </si>
  <si>
    <t>M</t>
  </si>
  <si>
    <t>L</t>
  </si>
  <si>
    <t>XL</t>
  </si>
  <si>
    <t>XXL</t>
  </si>
  <si>
    <t>(PCS)</t>
  </si>
  <si>
    <t>BLACK</t>
  </si>
  <si>
    <t>RED</t>
  </si>
  <si>
    <r>
      <rPr>
        <i/>
        <sz val="11"/>
        <color indexed="8"/>
        <rFont val="Times New Roman"/>
      </rPr>
      <t>TOTAL</t>
    </r>
    <r>
      <rPr>
        <i/>
        <sz val="11"/>
        <color indexed="8"/>
        <rFont val="宋体"/>
      </rPr>
      <t>：</t>
    </r>
  </si>
  <si>
    <t>PACKING       LIST</t>
  </si>
  <si>
    <r>
      <rPr>
        <sz val="12"/>
        <color indexed="8"/>
        <rFont val="Times New Roman"/>
      </rPr>
      <t>STYLE#</t>
    </r>
    <r>
      <rPr>
        <sz val="12"/>
        <color indexed="8"/>
        <rFont val="宋体"/>
      </rPr>
      <t>：</t>
    </r>
  </si>
  <si>
    <t>IN</t>
  </si>
  <si>
    <r>
      <rPr>
        <sz val="12"/>
        <color indexed="8"/>
        <rFont val="Times New Roman"/>
      </rPr>
      <t>MEAS</t>
    </r>
    <r>
      <rPr>
        <sz val="12"/>
        <color indexed="8"/>
        <rFont val="宋体"/>
      </rPr>
      <t>：</t>
    </r>
  </si>
  <si>
    <t>50*34*21</t>
  </si>
  <si>
    <t>CMS</t>
  </si>
  <si>
    <t>M3</t>
  </si>
  <si>
    <r>
      <rPr>
        <sz val="12"/>
        <color indexed="8"/>
        <rFont val="Times New Roman"/>
      </rPr>
      <t xml:space="preserve">G.W </t>
    </r>
    <r>
      <rPr>
        <sz val="12"/>
        <color indexed="8"/>
        <rFont val="宋体"/>
      </rPr>
      <t>：</t>
    </r>
  </si>
  <si>
    <t>KG</t>
  </si>
  <si>
    <t>KGS</t>
  </si>
  <si>
    <r>
      <rPr>
        <sz val="12"/>
        <color indexed="8"/>
        <rFont val="Times New Roman"/>
      </rPr>
      <t xml:space="preserve">N.W </t>
    </r>
    <r>
      <rPr>
        <sz val="12"/>
        <color indexed="8"/>
        <rFont val="宋体"/>
      </rPr>
      <t>：</t>
    </r>
  </si>
  <si>
    <r>
      <rPr>
        <i/>
        <sz val="12"/>
        <color indexed="8"/>
        <rFont val="Times New Roman"/>
      </rPr>
      <t>TOTAL</t>
    </r>
    <r>
      <rPr>
        <i/>
        <sz val="12"/>
        <color indexed="8"/>
        <rFont val="宋体"/>
      </rPr>
      <t>：</t>
    </r>
  </si>
  <si>
    <t>COLORS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</si>
</sst>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_ "/>
  </numFmts>
  <fonts count="12">
    <font>
      <sz val="11"/>
      <color theme="1"/>
      <name val="Calibri"/>
      <scheme val="minor"/>
    </font>
    <font>
      <sz val="12"/>
      <color indexed="8"/>
      <name val="Times New Roman"/>
    </font>
    <font>
      <sz val="8"/>
      <color indexed="8"/>
      <name val="Arial"/>
    </font>
    <font>
      <sz val="11"/>
      <color indexed="8"/>
      <name val="Times New Roman"/>
    </font>
    <font>
      <sz val="11"/>
      <name val="Calibri"/>
    </font>
    <font>
      <sz val="10"/>
      <color indexed="8"/>
      <name val="SimSun"/>
    </font>
    <font>
      <sz val="10"/>
      <color indexed="8"/>
      <name val="Times New Roman"/>
    </font>
    <font>
      <i/>
      <sz val="11"/>
      <color indexed="8"/>
      <name val="Times New Roman"/>
    </font>
    <font>
      <i/>
      <sz val="12"/>
      <color indexed="8"/>
      <name val="Times New Roman"/>
    </font>
    <font>
      <sz val="12"/>
      <color indexed="8"/>
      <name val="宋体"/>
    </font>
    <font>
      <i/>
      <sz val="11"/>
      <color indexed="8"/>
      <name val="宋体"/>
    </font>
    <font>
      <i/>
      <sz val="12"/>
      <color indexed="8"/>
      <name val="宋体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19</xdr:row>
      <xdr:rowOff>85725</xdr:rowOff>
    </xdr:from>
    <xdr:to>
      <xdr:col>11</xdr:col>
      <xdr:colOff>571500</xdr:colOff>
      <xdr:row>34</xdr:row>
      <xdr:rowOff>133350</xdr:rowOff>
    </xdr:to>
    <xdr:pic>
      <xdr:nvPicPr>
        <xdr:cNvPr id="1025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3705225"/>
          <a:ext cx="3143250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314325</xdr:colOff>
      <xdr:row>35</xdr:row>
      <xdr:rowOff>19050</xdr:rowOff>
    </xdr:from>
    <xdr:to>
      <xdr:col>3</xdr:col>
      <xdr:colOff>409575</xdr:colOff>
      <xdr:row>41</xdr:row>
      <xdr:rowOff>133350</xdr:rowOff>
    </xdr:to>
    <xdr:pic>
      <xdr:nvPicPr>
        <xdr:cNvPr id="1026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6791325"/>
          <a:ext cx="1266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180975</xdr:colOff>
      <xdr:row>35</xdr:row>
      <xdr:rowOff>114300</xdr:rowOff>
    </xdr:from>
    <xdr:to>
      <xdr:col>6</xdr:col>
      <xdr:colOff>104775</xdr:colOff>
      <xdr:row>41</xdr:row>
      <xdr:rowOff>171450</xdr:rowOff>
    </xdr:to>
    <xdr:pic>
      <xdr:nvPicPr>
        <xdr:cNvPr id="1027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66950" y="6886575"/>
          <a:ext cx="9048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0</xdr:colOff>
      <xdr:row>19</xdr:row>
      <xdr:rowOff>19050</xdr:rowOff>
    </xdr:from>
    <xdr:to>
      <xdr:col>4</xdr:col>
      <xdr:colOff>171450</xdr:colOff>
      <xdr:row>34</xdr:row>
      <xdr:rowOff>66675</xdr:rowOff>
    </xdr:to>
    <xdr:pic>
      <xdr:nvPicPr>
        <xdr:cNvPr id="1028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638550"/>
          <a:ext cx="2257425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22</xdr:row>
      <xdr:rowOff>171450</xdr:rowOff>
    </xdr:from>
    <xdr:to>
      <xdr:col>3</xdr:col>
      <xdr:colOff>581025</xdr:colOff>
      <xdr:row>28</xdr:row>
      <xdr:rowOff>161925</xdr:rowOff>
    </xdr:to>
    <xdr:pic>
      <xdr:nvPicPr>
        <xdr:cNvPr id="2049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5438775"/>
          <a:ext cx="1266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914400</xdr:colOff>
      <xdr:row>22</xdr:row>
      <xdr:rowOff>133350</xdr:rowOff>
    </xdr:from>
    <xdr:to>
      <xdr:col>6</xdr:col>
      <xdr:colOff>342900</xdr:colOff>
      <xdr:row>28</xdr:row>
      <xdr:rowOff>123825</xdr:rowOff>
    </xdr:to>
    <xdr:pic>
      <xdr:nvPicPr>
        <xdr:cNvPr id="2050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28850" y="54006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7</xdr:col>
      <xdr:colOff>0</xdr:colOff>
      <xdr:row>22</xdr:row>
      <xdr:rowOff>133350</xdr:rowOff>
    </xdr:from>
    <xdr:to>
      <xdr:col>9</xdr:col>
      <xdr:colOff>171450</xdr:colOff>
      <xdr:row>29</xdr:row>
      <xdr:rowOff>0</xdr:rowOff>
    </xdr:to>
    <xdr:pic>
      <xdr:nvPicPr>
        <xdr:cNvPr id="2051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57575" y="5400675"/>
          <a:ext cx="8953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1000"/>
  <sheetViews>
    <sheetView tabSelected="1" workbookViewId="0">
      <selection activeCell="Q11" sqref="Q11"/>
    </sheetView>
  </sheetViews>
  <sheetFormatPr defaultColWidth="14.42578125" defaultRowHeight="15" customHeight="1"/>
  <cols>
    <col min="1" max="1" width="7.28515625" customWidth="1"/>
    <col min="2" max="2" width="2.42578125" customWidth="1"/>
    <col min="3" max="3" width="7.85546875" customWidth="1"/>
    <col min="4" max="4" width="13.7109375" customWidth="1"/>
    <col min="5" max="5" width="8.42578125" customWidth="1"/>
    <col min="6" max="6" width="6.28515625" customWidth="1"/>
    <col min="7" max="8" width="5.85546875" customWidth="1"/>
    <col min="9" max="9" width="5" customWidth="1"/>
    <col min="10" max="10" width="6.5703125" customWidth="1"/>
    <col min="11" max="11" width="8.140625" customWidth="1"/>
    <col min="12" max="12" width="11" customWidth="1"/>
    <col min="13" max="13" width="7.5703125" customWidth="1"/>
    <col min="14" max="26" width="9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 t="s">
        <v>0</v>
      </c>
      <c r="B7" s="1"/>
      <c r="C7" s="1"/>
      <c r="D7" s="3" t="s">
        <v>1</v>
      </c>
      <c r="E7" s="3"/>
      <c r="F7" s="3"/>
      <c r="G7" s="3"/>
      <c r="H7" s="3"/>
      <c r="I7" s="3"/>
      <c r="J7" s="3"/>
      <c r="K7" s="4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A8" s="1" t="s">
        <v>2</v>
      </c>
      <c r="B8" s="1"/>
      <c r="C8" s="1"/>
      <c r="D8" s="1" t="s">
        <v>3</v>
      </c>
      <c r="E8" s="3"/>
      <c r="F8" s="3"/>
      <c r="G8" s="3"/>
      <c r="H8" s="3"/>
      <c r="I8" s="3"/>
      <c r="J8" s="3"/>
      <c r="K8" s="3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" t="s">
        <v>4</v>
      </c>
      <c r="B9" s="1"/>
      <c r="C9" s="1"/>
      <c r="D9" s="3">
        <f>SUM(L19)</f>
        <v>3291</v>
      </c>
      <c r="E9" s="3" t="s">
        <v>5</v>
      </c>
      <c r="F9" s="3"/>
      <c r="G9" s="3">
        <v>69</v>
      </c>
      <c r="H9" s="5" t="s">
        <v>6</v>
      </c>
      <c r="I9" s="1"/>
      <c r="J9" s="1"/>
      <c r="K9" s="3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1"/>
      <c r="C10" s="1"/>
      <c r="D10" s="3"/>
      <c r="E10" s="3"/>
      <c r="F10" s="3"/>
      <c r="G10" s="3"/>
      <c r="H10" s="3"/>
      <c r="I10" s="3"/>
      <c r="J10" s="3"/>
      <c r="K10" s="3"/>
      <c r="L10" s="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>
      <c r="A11" s="19" t="s">
        <v>7</v>
      </c>
      <c r="B11" s="20"/>
      <c r="C11" s="21"/>
      <c r="D11" s="22" t="s">
        <v>8</v>
      </c>
      <c r="E11" s="19" t="s">
        <v>9</v>
      </c>
      <c r="F11" s="20"/>
      <c r="G11" s="20"/>
      <c r="H11" s="20"/>
      <c r="I11" s="20"/>
      <c r="J11" s="6" t="s">
        <v>10</v>
      </c>
      <c r="K11" s="6" t="s">
        <v>11</v>
      </c>
      <c r="L11" s="6" t="s">
        <v>12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6" t="s">
        <v>13</v>
      </c>
      <c r="B12" s="6"/>
      <c r="C12" s="6" t="s">
        <v>14</v>
      </c>
      <c r="D12" s="23"/>
      <c r="E12" s="7" t="s">
        <v>15</v>
      </c>
      <c r="F12" s="7" t="s">
        <v>16</v>
      </c>
      <c r="G12" s="7" t="s">
        <v>17</v>
      </c>
      <c r="H12" s="7" t="s">
        <v>18</v>
      </c>
      <c r="I12" s="7" t="s">
        <v>19</v>
      </c>
      <c r="J12" s="6" t="s">
        <v>7</v>
      </c>
      <c r="K12" s="6" t="s">
        <v>6</v>
      </c>
      <c r="L12" s="6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7">
        <v>1</v>
      </c>
      <c r="B13" s="7"/>
      <c r="C13" s="6">
        <v>55</v>
      </c>
      <c r="D13" s="6" t="s">
        <v>21</v>
      </c>
      <c r="E13" s="7">
        <v>6</v>
      </c>
      <c r="F13" s="7">
        <v>13</v>
      </c>
      <c r="G13" s="7">
        <v>15</v>
      </c>
      <c r="H13" s="7">
        <v>10</v>
      </c>
      <c r="I13" s="7">
        <v>4</v>
      </c>
      <c r="J13" s="7">
        <f t="shared" ref="J13:J18" si="0">SUM(E13:I13)</f>
        <v>48</v>
      </c>
      <c r="K13" s="7">
        <f>53-9</f>
        <v>44</v>
      </c>
      <c r="L13" s="7">
        <f t="shared" ref="L13:L18" si="1">SUM(K13*J13)</f>
        <v>2112</v>
      </c>
      <c r="M13" s="2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6">
        <f>SUM(C13+1)</f>
        <v>56</v>
      </c>
      <c r="B14" s="7"/>
      <c r="C14" s="7">
        <v>57</v>
      </c>
      <c r="D14" s="6" t="s">
        <v>21</v>
      </c>
      <c r="E14" s="7">
        <v>18</v>
      </c>
      <c r="F14" s="7">
        <v>8</v>
      </c>
      <c r="G14" s="7">
        <v>4</v>
      </c>
      <c r="H14" s="7">
        <v>8</v>
      </c>
      <c r="I14" s="7">
        <v>10</v>
      </c>
      <c r="J14" s="7">
        <f t="shared" si="0"/>
        <v>48</v>
      </c>
      <c r="K14" s="7">
        <f>C14-A14+1</f>
        <v>2</v>
      </c>
      <c r="L14" s="7">
        <f t="shared" si="1"/>
        <v>96</v>
      </c>
      <c r="M14" s="2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6">
        <f>SUM(C14+1)</f>
        <v>58</v>
      </c>
      <c r="B15" s="7"/>
      <c r="C15" s="7">
        <v>58</v>
      </c>
      <c r="D15" s="6" t="s">
        <v>21</v>
      </c>
      <c r="E15" s="7">
        <v>14</v>
      </c>
      <c r="F15" s="7">
        <v>7</v>
      </c>
      <c r="G15" s="7">
        <v>2</v>
      </c>
      <c r="H15" s="7">
        <v>9</v>
      </c>
      <c r="I15" s="7">
        <v>14</v>
      </c>
      <c r="J15" s="7">
        <f t="shared" si="0"/>
        <v>46</v>
      </c>
      <c r="K15" s="7">
        <f>C15-A15+1</f>
        <v>1</v>
      </c>
      <c r="L15" s="7">
        <f t="shared" si="1"/>
        <v>46</v>
      </c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6">
        <f>SUM(C15+1)</f>
        <v>59</v>
      </c>
      <c r="B16" s="7"/>
      <c r="C16" s="7">
        <v>86</v>
      </c>
      <c r="D16" s="6" t="s">
        <v>22</v>
      </c>
      <c r="E16" s="7">
        <v>7</v>
      </c>
      <c r="F16" s="7">
        <v>13</v>
      </c>
      <c r="G16" s="7">
        <v>15</v>
      </c>
      <c r="H16" s="7">
        <v>9</v>
      </c>
      <c r="I16" s="7">
        <v>4</v>
      </c>
      <c r="J16" s="7">
        <f t="shared" si="0"/>
        <v>48</v>
      </c>
      <c r="K16" s="7">
        <f>27-8</f>
        <v>19</v>
      </c>
      <c r="L16" s="7">
        <f t="shared" si="1"/>
        <v>912</v>
      </c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6">
        <f>SUM(C16+1)</f>
        <v>87</v>
      </c>
      <c r="B17" s="7"/>
      <c r="C17" s="7">
        <v>88</v>
      </c>
      <c r="D17" s="6" t="s">
        <v>22</v>
      </c>
      <c r="E17" s="7">
        <v>1</v>
      </c>
      <c r="F17" s="7">
        <v>14</v>
      </c>
      <c r="G17" s="7">
        <v>11</v>
      </c>
      <c r="H17" s="7">
        <v>14</v>
      </c>
      <c r="I17" s="7">
        <v>8</v>
      </c>
      <c r="J17" s="7">
        <f t="shared" si="0"/>
        <v>48</v>
      </c>
      <c r="K17" s="7">
        <f>C17-A17+1</f>
        <v>2</v>
      </c>
      <c r="L17" s="7">
        <f t="shared" si="1"/>
        <v>96</v>
      </c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6">
        <f>SUM(C17+1)</f>
        <v>89</v>
      </c>
      <c r="B18" s="7"/>
      <c r="C18" s="7">
        <v>89</v>
      </c>
      <c r="D18" s="6" t="s">
        <v>22</v>
      </c>
      <c r="E18" s="7">
        <v>1</v>
      </c>
      <c r="F18" s="7">
        <v>7</v>
      </c>
      <c r="G18" s="7">
        <v>5</v>
      </c>
      <c r="H18" s="7">
        <v>6</v>
      </c>
      <c r="I18" s="7">
        <v>10</v>
      </c>
      <c r="J18" s="7">
        <f t="shared" si="0"/>
        <v>29</v>
      </c>
      <c r="K18" s="7">
        <f>C18-A18+1</f>
        <v>1</v>
      </c>
      <c r="L18" s="7">
        <f t="shared" si="1"/>
        <v>29</v>
      </c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26" t="s">
        <v>23</v>
      </c>
      <c r="B19" s="20"/>
      <c r="C19" s="20"/>
      <c r="D19" s="20"/>
      <c r="E19" s="20"/>
      <c r="F19" s="9"/>
      <c r="G19" s="9"/>
      <c r="H19" s="9"/>
      <c r="I19" s="9"/>
      <c r="J19" s="10"/>
      <c r="K19" s="6">
        <f>SUM(K13:K18)</f>
        <v>69</v>
      </c>
      <c r="L19" s="7">
        <f>SUM(L13:L18)</f>
        <v>3291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1"/>
      <c r="B20" s="11"/>
      <c r="C20" s="11"/>
      <c r="D20" s="11"/>
      <c r="E20" s="11"/>
      <c r="F20" s="11"/>
      <c r="G20" s="11"/>
      <c r="H20" s="11"/>
      <c r="I20" s="11"/>
      <c r="J20" s="3"/>
      <c r="K20" s="3"/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27"/>
      <c r="E21" s="1"/>
      <c r="F21" s="1"/>
      <c r="G21" s="1"/>
      <c r="H21" s="1"/>
      <c r="I21" s="1"/>
      <c r="J21" s="2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1"/>
      <c r="C22" s="1"/>
      <c r="D22" s="28"/>
      <c r="E22" s="3"/>
      <c r="F22" s="3"/>
      <c r="G22" s="3"/>
      <c r="H22" s="3"/>
      <c r="I22" s="3"/>
      <c r="J22" s="2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3"/>
      <c r="E23" s="3"/>
      <c r="F23" s="3"/>
      <c r="G23" s="3"/>
      <c r="H23" s="3"/>
      <c r="I23" s="3"/>
      <c r="J23" s="1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3"/>
      <c r="E24" s="3"/>
      <c r="F24" s="3"/>
      <c r="G24" s="3"/>
      <c r="H24" s="3"/>
      <c r="I24" s="3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3"/>
      <c r="E25" s="3"/>
      <c r="F25" s="3"/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3"/>
      <c r="E26" s="3"/>
      <c r="F26" s="3"/>
      <c r="G26" s="3"/>
      <c r="H26" s="3"/>
      <c r="I26" s="3"/>
      <c r="J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D21:D22"/>
    <mergeCell ref="J21:J22"/>
    <mergeCell ref="A11:C11"/>
    <mergeCell ref="D11:D12"/>
    <mergeCell ref="E11:I11"/>
    <mergeCell ref="M13:M14"/>
    <mergeCell ref="A19:E19"/>
  </mergeCells>
  <phoneticPr fontId="0" type="noConversion"/>
  <pageMargins left="0.23" right="0.118110236220472" top="0.13" bottom="0.1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1000"/>
  <sheetViews>
    <sheetView workbookViewId="0">
      <selection activeCell="Q11" sqref="Q11"/>
    </sheetView>
  </sheetViews>
  <sheetFormatPr defaultColWidth="14.42578125" defaultRowHeight="15" customHeight="1"/>
  <cols>
    <col min="1" max="1" width="7.7109375" customWidth="1"/>
    <col min="2" max="2" width="5.7109375" customWidth="1"/>
    <col min="3" max="3" width="6.28515625" customWidth="1"/>
    <col min="4" max="4" width="13.7109375" customWidth="1"/>
    <col min="5" max="6" width="6.28515625" customWidth="1"/>
    <col min="7" max="8" width="5.85546875" customWidth="1"/>
    <col min="9" max="9" width="5" customWidth="1"/>
    <col min="10" max="10" width="6.5703125" customWidth="1"/>
    <col min="11" max="11" width="9.5703125" customWidth="1"/>
    <col min="12" max="12" width="11.42578125" customWidth="1"/>
    <col min="13" max="13" width="7.5703125" customWidth="1"/>
    <col min="14" max="26" width="9" customWidth="1"/>
  </cols>
  <sheetData>
    <row r="1" spans="1:26" ht="20.25" customHeight="1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" t="s">
        <v>25</v>
      </c>
      <c r="B2" s="1"/>
      <c r="C2" s="1"/>
      <c r="D2" s="3" t="s">
        <v>1</v>
      </c>
      <c r="E2" s="3"/>
      <c r="F2" s="3"/>
      <c r="G2" s="3"/>
      <c r="H2" s="3"/>
      <c r="I2" s="3"/>
      <c r="J2" s="3"/>
      <c r="K2" s="4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 t="s">
        <v>2</v>
      </c>
      <c r="B3" s="1"/>
      <c r="C3" s="1"/>
      <c r="D3" s="1" t="s">
        <v>3</v>
      </c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 t="s">
        <v>4</v>
      </c>
      <c r="B4" s="1"/>
      <c r="C4" s="1"/>
      <c r="D4" s="3">
        <f>SUM(L16)</f>
        <v>3291</v>
      </c>
      <c r="E4" s="3" t="s">
        <v>5</v>
      </c>
      <c r="F4" s="3"/>
      <c r="G4" s="3" t="s">
        <v>26</v>
      </c>
      <c r="H4" s="3"/>
      <c r="I4" s="3">
        <f>I5</f>
        <v>69</v>
      </c>
      <c r="J4" s="3" t="s">
        <v>6</v>
      </c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 t="s">
        <v>27</v>
      </c>
      <c r="B5" s="1"/>
      <c r="C5" s="1"/>
      <c r="D5" s="3" t="s">
        <v>28</v>
      </c>
      <c r="E5" s="3" t="s">
        <v>29</v>
      </c>
      <c r="F5" s="3"/>
      <c r="G5" s="3" t="s">
        <v>26</v>
      </c>
      <c r="H5" s="3"/>
      <c r="I5" s="3">
        <f>SUM(K16)</f>
        <v>69</v>
      </c>
      <c r="J5" s="3" t="s">
        <v>6</v>
      </c>
      <c r="K5" s="13">
        <f>SUM(0.5*0.34*0.21*I5)</f>
        <v>2.4633000000000003</v>
      </c>
      <c r="L5" s="3" t="s">
        <v>30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 t="s">
        <v>31</v>
      </c>
      <c r="B6" s="1"/>
      <c r="C6" s="1"/>
      <c r="D6" s="3">
        <v>8.6</v>
      </c>
      <c r="E6" s="3" t="s">
        <v>32</v>
      </c>
      <c r="F6" s="3"/>
      <c r="G6" s="3" t="s">
        <v>26</v>
      </c>
      <c r="H6" s="3"/>
      <c r="I6" s="3">
        <f>SUM(K16)</f>
        <v>69</v>
      </c>
      <c r="J6" s="3" t="s">
        <v>6</v>
      </c>
      <c r="K6" s="3">
        <f>SUM(D6*I6)</f>
        <v>593.4</v>
      </c>
      <c r="L6" s="3" t="s">
        <v>33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 t="s">
        <v>34</v>
      </c>
      <c r="B7" s="1"/>
      <c r="C7" s="1"/>
      <c r="D7" s="3">
        <v>7.6</v>
      </c>
      <c r="E7" s="3" t="s">
        <v>32</v>
      </c>
      <c r="F7" s="3"/>
      <c r="G7" s="3" t="s">
        <v>26</v>
      </c>
      <c r="H7" s="3"/>
      <c r="I7" s="3">
        <f>SUM(K16)</f>
        <v>69</v>
      </c>
      <c r="J7" s="3" t="s">
        <v>6</v>
      </c>
      <c r="K7" s="3">
        <f>SUM(I7*D7)</f>
        <v>524.4</v>
      </c>
      <c r="L7" s="3" t="s">
        <v>33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30" t="s">
        <v>7</v>
      </c>
      <c r="B8" s="20"/>
      <c r="C8" s="21"/>
      <c r="D8" s="29" t="s">
        <v>8</v>
      </c>
      <c r="E8" s="30" t="s">
        <v>9</v>
      </c>
      <c r="F8" s="20"/>
      <c r="G8" s="20"/>
      <c r="H8" s="20"/>
      <c r="I8" s="20"/>
      <c r="J8" s="14" t="s">
        <v>10</v>
      </c>
      <c r="K8" s="14" t="s">
        <v>11</v>
      </c>
      <c r="L8" s="14" t="s">
        <v>12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4" t="s">
        <v>13</v>
      </c>
      <c r="B9" s="14"/>
      <c r="C9" s="14" t="s">
        <v>14</v>
      </c>
      <c r="D9" s="23"/>
      <c r="E9" s="15" t="s">
        <v>15</v>
      </c>
      <c r="F9" s="15" t="s">
        <v>16</v>
      </c>
      <c r="G9" s="15" t="s">
        <v>17</v>
      </c>
      <c r="H9" s="15" t="s">
        <v>18</v>
      </c>
      <c r="I9" s="15" t="s">
        <v>19</v>
      </c>
      <c r="J9" s="14" t="s">
        <v>7</v>
      </c>
      <c r="K9" s="14" t="s">
        <v>6</v>
      </c>
      <c r="L9" s="14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5">
        <v>1</v>
      </c>
      <c r="B10" s="15"/>
      <c r="C10" s="14">
        <v>55</v>
      </c>
      <c r="D10" s="14" t="s">
        <v>21</v>
      </c>
      <c r="E10" s="15">
        <v>6</v>
      </c>
      <c r="F10" s="15">
        <v>13</v>
      </c>
      <c r="G10" s="15">
        <v>15</v>
      </c>
      <c r="H10" s="15">
        <v>10</v>
      </c>
      <c r="I10" s="15">
        <v>4</v>
      </c>
      <c r="J10" s="15">
        <f t="shared" ref="J10:J15" si="0">SUM(E10:I10)</f>
        <v>48</v>
      </c>
      <c r="K10" s="15">
        <f>C10-A10+1-10-10</f>
        <v>35</v>
      </c>
      <c r="L10" s="15">
        <f t="shared" ref="L10:L15" si="1">SUM(K10*J10)</f>
        <v>1680</v>
      </c>
      <c r="M10" s="2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4">
        <f>SUM(C10+1)</f>
        <v>56</v>
      </c>
      <c r="B11" s="15"/>
      <c r="C11" s="15">
        <v>57</v>
      </c>
      <c r="D11" s="14" t="s">
        <v>21</v>
      </c>
      <c r="E11" s="15">
        <v>18</v>
      </c>
      <c r="F11" s="15">
        <v>8</v>
      </c>
      <c r="G11" s="15">
        <v>4</v>
      </c>
      <c r="H11" s="15">
        <v>8</v>
      </c>
      <c r="I11" s="15">
        <v>10</v>
      </c>
      <c r="J11" s="15">
        <f t="shared" si="0"/>
        <v>48</v>
      </c>
      <c r="K11" s="15">
        <f>C11-A11+1</f>
        <v>2</v>
      </c>
      <c r="L11" s="15">
        <f t="shared" si="1"/>
        <v>96</v>
      </c>
      <c r="M11" s="2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4">
        <f>SUM(C11+1)</f>
        <v>58</v>
      </c>
      <c r="B12" s="15"/>
      <c r="C12" s="15">
        <v>58</v>
      </c>
      <c r="D12" s="14" t="s">
        <v>21</v>
      </c>
      <c r="E12" s="15">
        <v>14</v>
      </c>
      <c r="F12" s="15">
        <v>7</v>
      </c>
      <c r="G12" s="15">
        <v>2</v>
      </c>
      <c r="H12" s="15">
        <v>9</v>
      </c>
      <c r="I12" s="15">
        <v>14</v>
      </c>
      <c r="J12" s="15">
        <f t="shared" si="0"/>
        <v>46</v>
      </c>
      <c r="K12" s="15">
        <f>C12-A12+1</f>
        <v>1</v>
      </c>
      <c r="L12" s="15">
        <f t="shared" si="1"/>
        <v>46</v>
      </c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4">
        <f>SUM(C12+1)</f>
        <v>59</v>
      </c>
      <c r="B13" s="15"/>
      <c r="C13" s="15">
        <v>86</v>
      </c>
      <c r="D13" s="14" t="s">
        <v>22</v>
      </c>
      <c r="E13" s="15">
        <v>7</v>
      </c>
      <c r="F13" s="15">
        <v>13</v>
      </c>
      <c r="G13" s="15">
        <v>15</v>
      </c>
      <c r="H13" s="15">
        <v>9</v>
      </c>
      <c r="I13" s="15">
        <v>4</v>
      </c>
      <c r="J13" s="15">
        <f t="shared" si="0"/>
        <v>48</v>
      </c>
      <c r="K13" s="15">
        <f>C13-A13+1</f>
        <v>28</v>
      </c>
      <c r="L13" s="15">
        <f t="shared" si="1"/>
        <v>1344</v>
      </c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4">
        <f>SUM(C13+1)</f>
        <v>87</v>
      </c>
      <c r="B14" s="15"/>
      <c r="C14" s="15">
        <v>88</v>
      </c>
      <c r="D14" s="14" t="s">
        <v>22</v>
      </c>
      <c r="E14" s="15">
        <v>1</v>
      </c>
      <c r="F14" s="15">
        <v>14</v>
      </c>
      <c r="G14" s="15">
        <v>11</v>
      </c>
      <c r="H14" s="15">
        <v>14</v>
      </c>
      <c r="I14" s="15">
        <v>8</v>
      </c>
      <c r="J14" s="15">
        <f t="shared" si="0"/>
        <v>48</v>
      </c>
      <c r="K14" s="15">
        <f>C14-A14+1</f>
        <v>2</v>
      </c>
      <c r="L14" s="15">
        <f t="shared" si="1"/>
        <v>96</v>
      </c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4">
        <f>SUM(C14+1)</f>
        <v>89</v>
      </c>
      <c r="B15" s="15"/>
      <c r="C15" s="15">
        <v>89</v>
      </c>
      <c r="D15" s="14" t="s">
        <v>22</v>
      </c>
      <c r="E15" s="15">
        <v>1</v>
      </c>
      <c r="F15" s="15">
        <v>7</v>
      </c>
      <c r="G15" s="15">
        <v>5</v>
      </c>
      <c r="H15" s="15">
        <v>6</v>
      </c>
      <c r="I15" s="15">
        <v>10</v>
      </c>
      <c r="J15" s="15">
        <f t="shared" si="0"/>
        <v>29</v>
      </c>
      <c r="K15" s="15">
        <f>C15-A15+1</f>
        <v>1</v>
      </c>
      <c r="L15" s="15">
        <f t="shared" si="1"/>
        <v>29</v>
      </c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31" t="s">
        <v>35</v>
      </c>
      <c r="B16" s="20"/>
      <c r="C16" s="20"/>
      <c r="D16" s="20"/>
      <c r="E16" s="20"/>
      <c r="F16" s="16"/>
      <c r="G16" s="16"/>
      <c r="H16" s="16"/>
      <c r="I16" s="16"/>
      <c r="J16" s="17"/>
      <c r="K16" s="14">
        <f>SUM(K10:K15)</f>
        <v>69</v>
      </c>
      <c r="L16" s="15">
        <f>SUM(L10:L15)</f>
        <v>3291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1"/>
      <c r="B17" s="11"/>
      <c r="C17" s="11"/>
      <c r="D17" s="11"/>
      <c r="E17" s="11"/>
      <c r="F17" s="11"/>
      <c r="G17" s="11"/>
      <c r="H17" s="11"/>
      <c r="I17" s="11"/>
      <c r="J17" s="3"/>
      <c r="K17" s="3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29" t="s">
        <v>36</v>
      </c>
      <c r="E18" s="30" t="s">
        <v>9</v>
      </c>
      <c r="F18" s="20"/>
      <c r="G18" s="20"/>
      <c r="H18" s="20"/>
      <c r="I18" s="20"/>
      <c r="J18" s="29" t="s">
        <v>10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1"/>
      <c r="C19" s="1"/>
      <c r="D19" s="23"/>
      <c r="E19" s="15" t="s">
        <v>15</v>
      </c>
      <c r="F19" s="15" t="s">
        <v>16</v>
      </c>
      <c r="G19" s="15" t="s">
        <v>17</v>
      </c>
      <c r="H19" s="15" t="s">
        <v>18</v>
      </c>
      <c r="I19" s="15" t="s">
        <v>19</v>
      </c>
      <c r="J19" s="2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4" t="s">
        <v>21</v>
      </c>
      <c r="E20" s="15">
        <f>E10*$K10+E11*$K11+E12</f>
        <v>260</v>
      </c>
      <c r="F20" s="15">
        <f>F10*$K10+F11*$K11+F12</f>
        <v>478</v>
      </c>
      <c r="G20" s="15">
        <f>G10*$K10+G11*$K11+G12</f>
        <v>535</v>
      </c>
      <c r="H20" s="15">
        <f>H10*$K10+H11*$K11+H12</f>
        <v>375</v>
      </c>
      <c r="I20" s="15">
        <f>I10*$K10+I11*$K11+I12</f>
        <v>174</v>
      </c>
      <c r="J20" s="18">
        <f>SUM(E20:I20)</f>
        <v>1822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4" t="s">
        <v>22</v>
      </c>
      <c r="E21" s="15">
        <f>E13*$K13+E14*$K14+E15</f>
        <v>199</v>
      </c>
      <c r="F21" s="15">
        <f>F13*$K13+F14*$K14+F15</f>
        <v>399</v>
      </c>
      <c r="G21" s="15">
        <f>G13*$K13+G14*$K14+G15</f>
        <v>447</v>
      </c>
      <c r="H21" s="15">
        <f>H13*$K13+H14*$K14+H15</f>
        <v>286</v>
      </c>
      <c r="I21" s="15">
        <f>I13*$K13+I14*$K14+I15</f>
        <v>138</v>
      </c>
      <c r="J21" s="18">
        <f>SUM(E21:I21)</f>
        <v>1469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4" t="s">
        <v>11</v>
      </c>
      <c r="E22" s="14">
        <f t="shared" ref="E22:J22" si="2">SUM(E20:E21)</f>
        <v>459</v>
      </c>
      <c r="F22" s="14">
        <f t="shared" si="2"/>
        <v>877</v>
      </c>
      <c r="G22" s="14">
        <f t="shared" si="2"/>
        <v>982</v>
      </c>
      <c r="H22" s="14">
        <f t="shared" si="2"/>
        <v>661</v>
      </c>
      <c r="I22" s="14">
        <f t="shared" si="2"/>
        <v>312</v>
      </c>
      <c r="J22" s="14">
        <f t="shared" si="2"/>
        <v>3291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3"/>
      <c r="E23" s="3"/>
      <c r="F23" s="3"/>
      <c r="G23" s="3"/>
      <c r="H23" s="3"/>
      <c r="I23" s="3"/>
      <c r="J23" s="1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D18:D19"/>
    <mergeCell ref="E18:I18"/>
    <mergeCell ref="J18:J19"/>
    <mergeCell ref="M10:M11"/>
    <mergeCell ref="A1:L1"/>
    <mergeCell ref="A8:C8"/>
    <mergeCell ref="D8:D9"/>
    <mergeCell ref="E8:I8"/>
    <mergeCell ref="A16:E16"/>
  </mergeCells>
  <phoneticPr fontId="0" type="noConversion"/>
  <pageMargins left="0.23" right="0.118110236220472" top="0.13" bottom="0.1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 SHEET</vt:lpstr>
      <vt:lpstr>PACKING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dcterms:created xsi:type="dcterms:W3CDTF">2019-07-17T08:03:00Z</dcterms:created>
  <dcterms:modified xsi:type="dcterms:W3CDTF">2024-04-18T09:36:19Z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B81FA215D4BD43C8AE78D03C86442CA8</vt:lpwstr>
  </property>
  <property fmtid="{D5CDD505-2E9C-101B-9397-08002B2CF9AE}" pid="3" name="KSOProductBuildVer">
    <vt:lpwstr>2052-11.1.0.13703</vt:lpwstr>
  </property>
</Properties>
</file>